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Petrol Cost" sheetId="1" r:id="rId1"/>
    <sheet name="Carbon Emissions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6" i="2" l="1"/>
  <c r="B18" i="2" s="1"/>
  <c r="B20" i="2" s="1"/>
  <c r="B5" i="2"/>
  <c r="B7" i="2" s="1"/>
  <c r="B9" i="2" s="1"/>
  <c r="B22" i="2" l="1"/>
  <c r="B13" i="1"/>
  <c r="B15" i="1" s="1"/>
  <c r="B18" i="1" s="1"/>
  <c r="B19" i="1" s="1"/>
  <c r="I4" i="1" s="1"/>
  <c r="F5" i="1"/>
  <c r="F6" i="1" s="1"/>
  <c r="F7" i="1" s="1"/>
  <c r="F8" i="1" s="1"/>
  <c r="F9" i="1" s="1"/>
  <c r="F10" i="1" s="1"/>
  <c r="F11" i="1" s="1"/>
  <c r="F12" i="1" s="1"/>
  <c r="F13" i="1" s="1"/>
  <c r="B8" i="1"/>
  <c r="B9" i="1" s="1"/>
  <c r="J4" i="1" s="1"/>
  <c r="B5" i="1"/>
  <c r="J5" i="1" l="1"/>
  <c r="J6" i="1" s="1"/>
  <c r="J7" i="1" s="1"/>
  <c r="J8" i="1" s="1"/>
  <c r="J9" i="1" s="1"/>
  <c r="J10" i="1" s="1"/>
  <c r="J11" i="1" s="1"/>
  <c r="J12" i="1" s="1"/>
  <c r="J13" i="1" s="1"/>
  <c r="B21" i="1"/>
  <c r="K4" i="1"/>
  <c r="I5" i="1"/>
  <c r="B27" i="1" l="1"/>
  <c r="B23" i="1"/>
  <c r="K5" i="1"/>
  <c r="I6" i="1"/>
  <c r="J15" i="1"/>
  <c r="I7" i="1" l="1"/>
  <c r="K6" i="1"/>
  <c r="K7" i="1" l="1"/>
  <c r="I8" i="1"/>
  <c r="I9" i="1" l="1"/>
  <c r="K8" i="1"/>
  <c r="I10" i="1" l="1"/>
  <c r="K9" i="1"/>
  <c r="I11" i="1" l="1"/>
  <c r="K10" i="1"/>
  <c r="I12" i="1" l="1"/>
  <c r="K11" i="1"/>
  <c r="I13" i="1" l="1"/>
  <c r="K12" i="1"/>
  <c r="K13" i="1" l="1"/>
  <c r="I15" i="1"/>
  <c r="K15" i="1" l="1"/>
  <c r="B29" i="1"/>
  <c r="B33" i="1" l="1"/>
  <c r="B31" i="1"/>
</calcChain>
</file>

<file path=xl/sharedStrings.xml><?xml version="1.0" encoding="utf-8"?>
<sst xmlns="http://schemas.openxmlformats.org/spreadsheetml/2006/main" count="44" uniqueCount="22">
  <si>
    <t>Kms travelled</t>
  </si>
  <si>
    <t>Weeks</t>
  </si>
  <si>
    <t>Annual kms</t>
  </si>
  <si>
    <t>Average cost of fuel</t>
  </si>
  <si>
    <t>Litres per 100 km</t>
  </si>
  <si>
    <t>Litres consumed per year</t>
  </si>
  <si>
    <t>Hybrid car</t>
  </si>
  <si>
    <t>Honda Jazz</t>
  </si>
  <si>
    <t>Fuel cost</t>
  </si>
  <si>
    <t>Savings per year</t>
  </si>
  <si>
    <t>Cost of car</t>
  </si>
  <si>
    <t>Return on investment</t>
  </si>
  <si>
    <t>Jazz</t>
  </si>
  <si>
    <t>Hybrid</t>
  </si>
  <si>
    <t>Difference</t>
  </si>
  <si>
    <t>Fuel price inflation - assume 2.2% inflation</t>
  </si>
  <si>
    <t>Average 10 years difference</t>
  </si>
  <si>
    <t>Average 10 year ROI</t>
  </si>
  <si>
    <t>Weekly savings</t>
  </si>
  <si>
    <t>Carbon Emissions</t>
  </si>
  <si>
    <t>Kg of carbon per litre</t>
  </si>
  <si>
    <t>Carbon savings per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</si>
</sst>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">
    <xf numFmtId="0" fontId="0" fillId="0" borderId="0" xfId="0"/>
    <xf numFmtId="44" fontId="0" fillId="0" borderId="0" xfId="1" applyFont="1"/>
    <xf numFmtId="10" fontId="0" fillId="0" borderId="0" xfId="2" applyNumberFormat="1" applyFont="1"/>
    <xf numFmtId="44" fontId="0" fillId="0" borderId="0" xfId="0" applyNumberFormat="1"/>
    <xf numFmtId="43" fontId="0" fillId="0" borderId="0" xfId="3" applyFont="1"/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topLeftCell="A13" workbookViewId="0">
      <selection activeCell="B26" sqref="B26"/>
    </sheetView>
  </sheetViews>
  <sheetFormatPr defaultRowHeight="15" x14ac:dyDescent="0.25"/>
  <cols>
    <col min="1" max="1" width="26.140625" bestFit="1" customWidth="1"/>
    <col min="2" max="2" width="11.5703125" bestFit="1" customWidth="1"/>
    <col min="9" max="11" width="11.5703125" bestFit="1" customWidth="1"/>
  </cols>
  <sheetData>
    <row r="1" spans="1:11" x14ac:dyDescent="0.25">
      <c r="A1" t="s">
        <v>6</v>
      </c>
      <c r="I1" t="s">
        <v>15</v>
      </c>
    </row>
    <row r="3" spans="1:11" x14ac:dyDescent="0.25">
      <c r="A3" t="s">
        <v>0</v>
      </c>
      <c r="B3">
        <v>560</v>
      </c>
      <c r="I3" t="s">
        <v>12</v>
      </c>
      <c r="J3" t="s">
        <v>13</v>
      </c>
      <c r="K3" t="s">
        <v>14</v>
      </c>
    </row>
    <row r="4" spans="1:11" x14ac:dyDescent="0.25">
      <c r="A4" t="s">
        <v>1</v>
      </c>
      <c r="B4">
        <v>52</v>
      </c>
      <c r="E4">
        <v>2010</v>
      </c>
      <c r="F4">
        <v>1.58</v>
      </c>
      <c r="H4">
        <v>2019</v>
      </c>
      <c r="I4" s="3">
        <f>B19</f>
        <v>3315.3119999999994</v>
      </c>
      <c r="J4" s="3">
        <f>B9</f>
        <v>2350.8575999999994</v>
      </c>
      <c r="K4" s="3">
        <f>I4-J4</f>
        <v>964.45440000000008</v>
      </c>
    </row>
    <row r="5" spans="1:11" x14ac:dyDescent="0.25">
      <c r="A5" t="s">
        <v>2</v>
      </c>
      <c r="B5">
        <f>B3*B4</f>
        <v>29120</v>
      </c>
      <c r="E5">
        <v>2011</v>
      </c>
      <c r="F5">
        <f>F4*1.022</f>
        <v>1.6147600000000002</v>
      </c>
      <c r="H5">
        <v>2020</v>
      </c>
      <c r="I5" s="3">
        <f>I4*1.022</f>
        <v>3388.2488639999997</v>
      </c>
      <c r="J5" s="3">
        <f>J4*1.022</f>
        <v>2402.5764671999996</v>
      </c>
      <c r="K5" s="3">
        <f t="shared" ref="K5:K13" si="0">I5-J5</f>
        <v>985.67239680000012</v>
      </c>
    </row>
    <row r="6" spans="1:11" x14ac:dyDescent="0.25">
      <c r="A6" t="s">
        <v>3</v>
      </c>
      <c r="B6" s="1">
        <v>2.0699999999999998</v>
      </c>
      <c r="E6">
        <v>2012</v>
      </c>
      <c r="F6">
        <f t="shared" ref="F6:F13" si="1">F5*1.022</f>
        <v>1.6502847200000001</v>
      </c>
      <c r="H6">
        <v>2021</v>
      </c>
      <c r="I6" s="3">
        <f t="shared" ref="I6:I13" si="2">I5*1.022</f>
        <v>3462.7903390079996</v>
      </c>
      <c r="J6" s="3">
        <f t="shared" ref="J6:J13" si="3">J5*1.022</f>
        <v>2455.4331494783996</v>
      </c>
      <c r="K6" s="3">
        <f t="shared" si="0"/>
        <v>1007.3571895296</v>
      </c>
    </row>
    <row r="7" spans="1:11" x14ac:dyDescent="0.25">
      <c r="A7" t="s">
        <v>4</v>
      </c>
      <c r="B7">
        <v>3.9</v>
      </c>
      <c r="E7">
        <v>2013</v>
      </c>
      <c r="F7">
        <f t="shared" si="1"/>
        <v>1.6865909838400002</v>
      </c>
      <c r="H7">
        <v>2022</v>
      </c>
      <c r="I7" s="3">
        <f t="shared" si="2"/>
        <v>3538.9717264661758</v>
      </c>
      <c r="J7" s="3">
        <f t="shared" si="3"/>
        <v>2509.4526787669247</v>
      </c>
      <c r="K7" s="3">
        <f t="shared" si="0"/>
        <v>1029.5190476992511</v>
      </c>
    </row>
    <row r="8" spans="1:11" x14ac:dyDescent="0.25">
      <c r="A8" t="s">
        <v>5</v>
      </c>
      <c r="B8">
        <f>B5/100*B7</f>
        <v>1135.6799999999998</v>
      </c>
      <c r="E8">
        <v>2014</v>
      </c>
      <c r="F8">
        <f t="shared" si="1"/>
        <v>1.7236959854844802</v>
      </c>
      <c r="H8">
        <v>2023</v>
      </c>
      <c r="I8" s="3">
        <f t="shared" si="2"/>
        <v>3616.8291044484317</v>
      </c>
      <c r="J8" s="3">
        <f t="shared" si="3"/>
        <v>2564.660637699797</v>
      </c>
      <c r="K8" s="3">
        <f t="shared" si="0"/>
        <v>1052.1684667486347</v>
      </c>
    </row>
    <row r="9" spans="1:11" x14ac:dyDescent="0.25">
      <c r="A9" t="s">
        <v>8</v>
      </c>
      <c r="B9" s="1">
        <f>B8*B6</f>
        <v>2350.8575999999994</v>
      </c>
      <c r="E9">
        <v>2015</v>
      </c>
      <c r="F9">
        <f t="shared" si="1"/>
        <v>1.7616172971651389</v>
      </c>
      <c r="H9">
        <v>2024</v>
      </c>
      <c r="I9" s="3">
        <f t="shared" si="2"/>
        <v>3696.3993447462972</v>
      </c>
      <c r="J9" s="3">
        <f t="shared" si="3"/>
        <v>2621.0831717291926</v>
      </c>
      <c r="K9" s="3">
        <f t="shared" si="0"/>
        <v>1075.3161730171046</v>
      </c>
    </row>
    <row r="10" spans="1:11" x14ac:dyDescent="0.25">
      <c r="E10">
        <v>2016</v>
      </c>
      <c r="F10">
        <f t="shared" si="1"/>
        <v>1.8003728777027721</v>
      </c>
      <c r="H10">
        <v>2025</v>
      </c>
      <c r="I10" s="3">
        <f t="shared" si="2"/>
        <v>3777.7201303307156</v>
      </c>
      <c r="J10" s="3">
        <f t="shared" si="3"/>
        <v>2678.7470015072349</v>
      </c>
      <c r="K10" s="3">
        <f t="shared" si="0"/>
        <v>1098.9731288234807</v>
      </c>
    </row>
    <row r="11" spans="1:11" x14ac:dyDescent="0.25">
      <c r="A11" t="s">
        <v>7</v>
      </c>
      <c r="E11">
        <v>2017</v>
      </c>
      <c r="F11">
        <f t="shared" si="1"/>
        <v>1.8399810810122332</v>
      </c>
      <c r="H11">
        <v>2026</v>
      </c>
      <c r="I11" s="3">
        <f t="shared" si="2"/>
        <v>3860.8299731979914</v>
      </c>
      <c r="J11" s="3">
        <f t="shared" si="3"/>
        <v>2737.679435540394</v>
      </c>
      <c r="K11" s="3">
        <f t="shared" si="0"/>
        <v>1123.1505376575974</v>
      </c>
    </row>
    <row r="12" spans="1:11" x14ac:dyDescent="0.25">
      <c r="E12">
        <v>2018</v>
      </c>
      <c r="F12">
        <f t="shared" si="1"/>
        <v>1.8804606647945024</v>
      </c>
      <c r="H12">
        <v>2027</v>
      </c>
      <c r="I12" s="3">
        <f t="shared" si="2"/>
        <v>3945.7682326083473</v>
      </c>
      <c r="J12" s="3">
        <f t="shared" si="3"/>
        <v>2797.9083831222829</v>
      </c>
      <c r="K12" s="3">
        <f t="shared" si="0"/>
        <v>1147.8598494860644</v>
      </c>
    </row>
    <row r="13" spans="1:11" x14ac:dyDescent="0.25">
      <c r="A13" t="s">
        <v>0</v>
      </c>
      <c r="B13">
        <f>B3</f>
        <v>560</v>
      </c>
      <c r="E13">
        <v>2019</v>
      </c>
      <c r="F13">
        <f t="shared" si="1"/>
        <v>1.9218307994199815</v>
      </c>
      <c r="H13">
        <v>2028</v>
      </c>
      <c r="I13" s="3">
        <f t="shared" si="2"/>
        <v>4032.5751337257311</v>
      </c>
      <c r="J13" s="3">
        <f t="shared" si="3"/>
        <v>2859.4623675509733</v>
      </c>
      <c r="K13" s="3">
        <f t="shared" si="0"/>
        <v>1173.1127661747578</v>
      </c>
    </row>
    <row r="14" spans="1:11" x14ac:dyDescent="0.25">
      <c r="A14" t="s">
        <v>1</v>
      </c>
      <c r="B14">
        <v>52</v>
      </c>
    </row>
    <row r="15" spans="1:11" x14ac:dyDescent="0.25">
      <c r="A15" t="s">
        <v>2</v>
      </c>
      <c r="B15">
        <f>B13*B14</f>
        <v>29120</v>
      </c>
      <c r="I15" s="3">
        <f>SUM(I4:I13)</f>
        <v>36635.444848531683</v>
      </c>
      <c r="J15" s="3">
        <f>SUM(J4:J13)</f>
        <v>25977.860892595196</v>
      </c>
      <c r="K15" s="3">
        <f>SUM(K4:K13)</f>
        <v>10657.583955936492</v>
      </c>
    </row>
    <row r="16" spans="1:11" x14ac:dyDescent="0.25">
      <c r="A16" t="s">
        <v>3</v>
      </c>
      <c r="B16" s="1">
        <v>2.0699999999999998</v>
      </c>
    </row>
    <row r="17" spans="1:2" x14ac:dyDescent="0.25">
      <c r="A17" t="s">
        <v>4</v>
      </c>
      <c r="B17">
        <v>5.5</v>
      </c>
    </row>
    <row r="18" spans="1:2" x14ac:dyDescent="0.25">
      <c r="A18" t="s">
        <v>5</v>
      </c>
      <c r="B18">
        <f>B15/100*B17</f>
        <v>1601.6</v>
      </c>
    </row>
    <row r="19" spans="1:2" x14ac:dyDescent="0.25">
      <c r="A19" t="s">
        <v>8</v>
      </c>
      <c r="B19" s="1">
        <f>B18*B16</f>
        <v>3315.3119999999994</v>
      </c>
    </row>
    <row r="21" spans="1:2" x14ac:dyDescent="0.25">
      <c r="A21" t="s">
        <v>9</v>
      </c>
      <c r="B21" s="1">
        <f>B19-B9</f>
        <v>964.45440000000008</v>
      </c>
    </row>
    <row r="22" spans="1:2" x14ac:dyDescent="0.25">
      <c r="B22" s="1"/>
    </row>
    <row r="23" spans="1:2" x14ac:dyDescent="0.25">
      <c r="A23" t="s">
        <v>18</v>
      </c>
      <c r="B23" s="1">
        <f>B21/52</f>
        <v>18.5472</v>
      </c>
    </row>
    <row r="25" spans="1:2" x14ac:dyDescent="0.25">
      <c r="A25" t="s">
        <v>10</v>
      </c>
      <c r="B25" s="1">
        <v>6995</v>
      </c>
    </row>
    <row r="27" spans="1:2" x14ac:dyDescent="0.25">
      <c r="A27" t="s">
        <v>11</v>
      </c>
      <c r="B27" s="2">
        <f>B21/B25</f>
        <v>0.13787768406004289</v>
      </c>
    </row>
    <row r="29" spans="1:2" x14ac:dyDescent="0.25">
      <c r="A29" t="s">
        <v>16</v>
      </c>
      <c r="B29" s="3">
        <f>AVERAGE(K4:K13)</f>
        <v>1065.7583955936493</v>
      </c>
    </row>
    <row r="30" spans="1:2" x14ac:dyDescent="0.25">
      <c r="B30" s="3"/>
    </row>
    <row r="31" spans="1:2" x14ac:dyDescent="0.25">
      <c r="A31" t="s">
        <v>18</v>
      </c>
      <c r="B31" s="3">
        <f>B29/52</f>
        <v>20.495353761416332</v>
      </c>
    </row>
    <row r="33" spans="1:2" x14ac:dyDescent="0.25">
      <c r="A33" t="s">
        <v>17</v>
      </c>
      <c r="B33" s="2">
        <f>B29/B25</f>
        <v>0.15236002796192272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C16" sqref="C16"/>
    </sheetView>
  </sheetViews>
  <sheetFormatPr defaultRowHeight="15" x14ac:dyDescent="0.25"/>
  <cols>
    <col min="1" max="1" width="23.5703125" bestFit="1" customWidth="1"/>
    <col min="2" max="2" width="10.5703125" bestFit="1" customWidth="1"/>
  </cols>
  <sheetData>
    <row r="1" spans="1:2" x14ac:dyDescent="0.25">
      <c r="A1" t="s">
        <v>6</v>
      </c>
    </row>
    <row r="3" spans="1:2" x14ac:dyDescent="0.25">
      <c r="A3" t="s">
        <v>0</v>
      </c>
      <c r="B3">
        <v>560</v>
      </c>
    </row>
    <row r="4" spans="1:2" x14ac:dyDescent="0.25">
      <c r="A4" t="s">
        <v>1</v>
      </c>
      <c r="B4">
        <v>52</v>
      </c>
    </row>
    <row r="5" spans="1:2" x14ac:dyDescent="0.25">
      <c r="A5" t="s">
        <v>2</v>
      </c>
      <c r="B5">
        <f>B3*B4</f>
        <v>29120</v>
      </c>
    </row>
    <row r="6" spans="1:2" x14ac:dyDescent="0.25">
      <c r="A6" t="s">
        <v>4</v>
      </c>
      <c r="B6">
        <v>3.9</v>
      </c>
    </row>
    <row r="7" spans="1:2" x14ac:dyDescent="0.25">
      <c r="A7" t="s">
        <v>5</v>
      </c>
      <c r="B7">
        <f>B5/100*B6</f>
        <v>1135.6799999999998</v>
      </c>
    </row>
    <row r="8" spans="1:2" x14ac:dyDescent="0.25">
      <c r="A8" t="s">
        <v>20</v>
      </c>
      <c r="B8">
        <v>2.39</v>
      </c>
    </row>
    <row r="9" spans="1:2" x14ac:dyDescent="0.25">
      <c r="A9" t="s">
        <v>19</v>
      </c>
      <c r="B9" s="4">
        <f>B7*B8</f>
        <v>2714.2751999999996</v>
      </c>
    </row>
    <row r="12" spans="1:2" x14ac:dyDescent="0.25">
      <c r="A12" t="s">
        <v>7</v>
      </c>
    </row>
    <row r="14" spans="1:2" x14ac:dyDescent="0.25">
      <c r="A14" t="s">
        <v>0</v>
      </c>
      <c r="B14">
        <v>560</v>
      </c>
    </row>
    <row r="15" spans="1:2" x14ac:dyDescent="0.25">
      <c r="A15" t="s">
        <v>1</v>
      </c>
      <c r="B15">
        <v>52</v>
      </c>
    </row>
    <row r="16" spans="1:2" x14ac:dyDescent="0.25">
      <c r="A16" t="s">
        <v>2</v>
      </c>
      <c r="B16">
        <f>B14*B15</f>
        <v>29120</v>
      </c>
    </row>
    <row r="17" spans="1:2" x14ac:dyDescent="0.25">
      <c r="A17" t="s">
        <v>4</v>
      </c>
      <c r="B17">
        <v>5.5</v>
      </c>
    </row>
    <row r="18" spans="1:2" x14ac:dyDescent="0.25">
      <c r="A18" t="s">
        <v>5</v>
      </c>
      <c r="B18">
        <f>B16/100*B17</f>
        <v>1601.6</v>
      </c>
    </row>
    <row r="19" spans="1:2" x14ac:dyDescent="0.25">
      <c r="A19" t="s">
        <v>20</v>
      </c>
      <c r="B19">
        <v>2.39</v>
      </c>
    </row>
    <row r="20" spans="1:2" x14ac:dyDescent="0.25">
      <c r="A20" t="s">
        <v>19</v>
      </c>
      <c r="B20" s="4">
        <f>B18*B19</f>
        <v>3827.8240000000001</v>
      </c>
    </row>
    <row r="22" spans="1:2" x14ac:dyDescent="0.25">
      <c r="A22" t="s">
        <v>21</v>
      </c>
      <c r="B22" s="4">
        <f>B20-B9</f>
        <v>1113.5488000000005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Petrol Cost</vt:lpstr>
      <vt:lpstr>Carbon Emissions</vt:lpstr>
      <vt:lpstr>Sheet3</vt:lpstr>
    </vt:vector>
  </TitlesOfParts>
  <Company>MediaWorks NZ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Christie</dc:creator>
  <cp:lastModifiedBy>Richard Christie</cp:lastModifiedBy>
  <dcterms:created xsi:type="dcterms:W3CDTF">2019-02-28T21:20:36Z</dcterms:created>
  <dcterms:modified xsi:type="dcterms:W3CDTF">2019-03-04T00:28:52Z</dcterms:modified>
</cp:coreProperties>
</file>